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450" yWindow="90" windowWidth="8505" windowHeight="4530" activeTab="1"/>
  </bookViews>
  <sheets>
    <sheet name="报价表" sheetId="6" r:id="rId1"/>
    <sheet name="PC成本表成本表" sheetId="3" r:id="rId2"/>
  </sheets>
  <calcPr calcId="114210"/>
</workbook>
</file>

<file path=xl/calcChain.xml><?xml version="1.0" encoding="utf-8"?>
<calcChain xmlns="http://schemas.openxmlformats.org/spreadsheetml/2006/main">
  <c r="E10" i="6"/>
  <c r="F19"/>
  <c r="F20"/>
  <c r="E11" i="3"/>
  <c r="D10"/>
  <c r="E10"/>
  <c r="F10"/>
  <c r="F10" i="6"/>
  <c r="E16"/>
  <c r="E17" i="3"/>
  <c r="E17" i="6"/>
  <c r="E19" i="3"/>
  <c r="D18"/>
  <c r="E18"/>
  <c r="E20"/>
  <c r="E16"/>
  <c r="D15"/>
  <c r="E15"/>
  <c r="F15"/>
  <c r="E20" i="6"/>
  <c r="E21" i="3"/>
  <c r="F18"/>
  <c r="F21"/>
  <c r="E21" i="6"/>
</calcChain>
</file>

<file path=xl/sharedStrings.xml><?xml version="1.0" encoding="utf-8"?>
<sst xmlns="http://schemas.openxmlformats.org/spreadsheetml/2006/main" count="97" uniqueCount="59">
  <si>
    <t>客户名称:</t>
  </si>
  <si>
    <t>報價日期:</t>
  </si>
  <si>
    <t>聯絡人 :</t>
  </si>
  <si>
    <t>客戶電話:</t>
  </si>
  <si>
    <t>交貨地點:</t>
  </si>
  <si>
    <t>客戶傳真:</t>
  </si>
  <si>
    <t>交貨時間:</t>
  </si>
  <si>
    <t>REF. no.:</t>
  </si>
  <si>
    <t>付款方式:</t>
  </si>
  <si>
    <t>客戶E-MAIL:</t>
  </si>
  <si>
    <t>有效期限:</t>
  </si>
  <si>
    <t xml:space="preserve">頁數: </t>
  </si>
  <si>
    <t>共 1頁</t>
  </si>
  <si>
    <t>工程名稱:</t>
  </si>
  <si>
    <t>单位：</t>
  </si>
  <si>
    <t>RMB</t>
    <phoneticPr fontId="1" type="noConversion"/>
  </si>
  <si>
    <t>项次</t>
  </si>
  <si>
    <t>内容及规格</t>
  </si>
  <si>
    <t>数量</t>
  </si>
  <si>
    <t>一</t>
    <phoneticPr fontId="1" type="noConversion"/>
  </si>
  <si>
    <t>二</t>
    <phoneticPr fontId="1" type="noConversion"/>
  </si>
  <si>
    <t>三</t>
    <phoneticPr fontId="1" type="noConversion"/>
  </si>
  <si>
    <t/>
  </si>
  <si>
    <t>合计：</t>
  </si>
  <si>
    <t>备注：</t>
  </si>
  <si>
    <t>审核：</t>
  </si>
  <si>
    <t>制表：</t>
  </si>
  <si>
    <t>设计成本总价</t>
    <phoneticPr fontId="1" type="noConversion"/>
  </si>
  <si>
    <t>客制化軟件功能要求</t>
    <phoneticPr fontId="1" type="noConversion"/>
  </si>
  <si>
    <t>设计成本单价</t>
    <phoneticPr fontId="1" type="noConversion"/>
  </si>
  <si>
    <t>(2)出差費用</t>
    <phoneticPr fontId="2" type="noConversion"/>
  </si>
  <si>
    <t>现场维护、调试、杂费</t>
    <phoneticPr fontId="1" type="noConversion"/>
  </si>
  <si>
    <t>收费维护服务内容:</t>
    <phoneticPr fontId="2" type="noConversion"/>
  </si>
  <si>
    <t xml:space="preserve">軟件规划设计费 </t>
    <phoneticPr fontId="1" type="noConversion"/>
  </si>
  <si>
    <t>解决方案仪控成本表</t>
    <phoneticPr fontId="2" type="noConversion"/>
  </si>
  <si>
    <t>解决方案仪控报价表</t>
    <phoneticPr fontId="3" type="noConversion"/>
  </si>
  <si>
    <t xml:space="preserve">(1)ZS012 </t>
    <phoneticPr fontId="2" type="noConversion"/>
  </si>
  <si>
    <t>单价</t>
    <phoneticPr fontId="1" type="noConversion"/>
  </si>
  <si>
    <t>总价</t>
  </si>
  <si>
    <t>总价</t>
    <phoneticPr fontId="1" type="noConversion"/>
  </si>
  <si>
    <t>#解决方案仪控終端报价表#</t>
    <phoneticPr fontId="2" type="noConversion"/>
  </si>
  <si>
    <t>一周</t>
    <phoneticPr fontId="1" type="noConversion"/>
  </si>
  <si>
    <t>貴司</t>
    <phoneticPr fontId="1" type="noConversion"/>
  </si>
  <si>
    <t>四</t>
    <phoneticPr fontId="1" type="noConversion"/>
  </si>
  <si>
    <t>客户订购回签：</t>
    <phoneticPr fontId="10" type="noConversion"/>
  </si>
  <si>
    <t>即期 100%</t>
    <phoneticPr fontId="1" type="noConversion"/>
  </si>
  <si>
    <t>簽約後 30日</t>
    <phoneticPr fontId="1" type="noConversion"/>
  </si>
  <si>
    <t>(1)ZS013  @100/hr</t>
    <phoneticPr fontId="1" type="noConversion"/>
  </si>
  <si>
    <t>(2)ZS010  @120/hr</t>
    <phoneticPr fontId="1" type="noConversion"/>
  </si>
  <si>
    <t>(1)ZS012   @800/日/人</t>
    <phoneticPr fontId="1" type="noConversion"/>
  </si>
  <si>
    <t>二</t>
    <phoneticPr fontId="1" type="noConversion"/>
  </si>
  <si>
    <t>三</t>
    <phoneticPr fontId="1" type="noConversion"/>
  </si>
  <si>
    <t>硬件费用(无线扫描枪)</t>
    <phoneticPr fontId="1" type="noConversion"/>
  </si>
  <si>
    <t>1.密炼机投料时可查看料包资料并手工确认投料。</t>
    <phoneticPr fontId="1" type="noConversion"/>
  </si>
  <si>
    <t>1.主磅在工单最后一批排料结束后密炼尚未完成时，需要主磅可以执行下一工单的计量备料，以便节省生产时间。</t>
    <phoneticPr fontId="1" type="noConversion"/>
  </si>
  <si>
    <t>增值税 16%</t>
    <phoneticPr fontId="1" type="noConversion"/>
  </si>
  <si>
    <t>DC180020_SiamRubber标签格式变更方案解决方案</t>
    <phoneticPr fontId="1" type="noConversion"/>
  </si>
  <si>
    <t>SiamRubber</t>
    <phoneticPr fontId="1" type="noConversion"/>
  </si>
  <si>
    <t>DC180020_SiamRubber标签格式变更方案解决方案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</si>
</sst>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13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24"/>
      <name val="新細明體"/>
      <family val="1"/>
      <charset val="136"/>
    </font>
    <font>
      <sz val="24"/>
      <color indexed="10"/>
      <name val="新細明體"/>
      <family val="1"/>
      <charset val="136"/>
    </font>
    <font>
      <sz val="9"/>
      <name val="宋体"/>
    </font>
    <font>
      <sz val="12"/>
      <color indexed="12"/>
      <name val="新細明體"/>
      <family val="1"/>
      <charset val="136"/>
    </font>
    <font>
      <sz val="12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0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/>
    <xf numFmtId="176" fontId="0" fillId="2" borderId="7" xfId="0" applyNumberFormat="1" applyFill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14" xfId="0" applyFill="1" applyBorder="1" applyAlignment="1">
      <alignment vertical="center" wrapText="1"/>
    </xf>
    <xf numFmtId="0" fontId="0" fillId="0" borderId="16" xfId="0" applyFill="1" applyBorder="1" applyAlignment="1">
      <alignment vertical="center" wrapText="1"/>
    </xf>
    <xf numFmtId="0" fontId="0" fillId="0" borderId="16" xfId="0" applyFill="1" applyBorder="1" applyAlignment="1">
      <alignment horizontal="center" vertical="center"/>
    </xf>
    <xf numFmtId="176" fontId="0" fillId="0" borderId="16" xfId="0" applyNumberFormat="1" applyFill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0" fontId="0" fillId="0" borderId="18" xfId="0" applyBorder="1" applyAlignment="1">
      <alignment vertical="center" wrapText="1"/>
    </xf>
    <xf numFmtId="0" fontId="0" fillId="0" borderId="18" xfId="0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0" fontId="0" fillId="0" borderId="2" xfId="0" applyBorder="1"/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1" xfId="0" applyBorder="1"/>
    <xf numFmtId="0" fontId="0" fillId="0" borderId="11" xfId="0" applyBorder="1" applyAlignment="1">
      <alignment horizontal="center" vertical="center"/>
    </xf>
    <xf numFmtId="176" fontId="7" fillId="3" borderId="22" xfId="0" applyNumberFormat="1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3" xfId="0" applyFill="1" applyBorder="1" applyAlignment="1">
      <alignment vertical="center" wrapText="1"/>
    </xf>
    <xf numFmtId="0" fontId="0" fillId="3" borderId="23" xfId="0" applyFill="1" applyBorder="1" applyAlignment="1">
      <alignment horizontal="center" vertical="center"/>
    </xf>
    <xf numFmtId="176" fontId="0" fillId="3" borderId="23" xfId="0" applyNumberForma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176" fontId="0" fillId="0" borderId="28" xfId="0" applyNumberFormat="1" applyBorder="1" applyAlignment="1">
      <alignment horizontal="center" vertical="center"/>
    </xf>
    <xf numFmtId="176" fontId="0" fillId="0" borderId="29" xfId="0" applyNumberFormat="1" applyBorder="1" applyAlignment="1">
      <alignment horizontal="center" vertical="center"/>
    </xf>
    <xf numFmtId="176" fontId="7" fillId="3" borderId="30" xfId="0" applyNumberFormat="1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3" xfId="0" applyBorder="1" applyAlignment="1">
      <alignment vertical="center" wrapText="1"/>
    </xf>
    <xf numFmtId="0" fontId="0" fillId="0" borderId="23" xfId="0" applyBorder="1" applyAlignment="1">
      <alignment horizontal="center" vertical="center"/>
    </xf>
    <xf numFmtId="176" fontId="0" fillId="0" borderId="23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176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176" fontId="0" fillId="4" borderId="0" xfId="0" applyNumberFormat="1" applyFill="1" applyBorder="1" applyAlignment="1">
      <alignment horizontal="center" vertical="center"/>
    </xf>
    <xf numFmtId="0" fontId="0" fillId="4" borderId="0" xfId="0" applyFill="1" applyBorder="1" applyAlignment="1">
      <alignment vertical="center" wrapText="1"/>
    </xf>
    <xf numFmtId="176" fontId="4" fillId="0" borderId="7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3" xfId="0" applyBorder="1"/>
    <xf numFmtId="176" fontId="6" fillId="0" borderId="24" xfId="0" applyNumberFormat="1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0" xfId="0" applyFill="1" applyAlignment="1">
      <alignment horizontal="center"/>
    </xf>
    <xf numFmtId="0" fontId="4" fillId="0" borderId="37" xfId="0" applyFont="1" applyFill="1" applyBorder="1" applyAlignment="1">
      <alignment horizontal="center"/>
    </xf>
    <xf numFmtId="0" fontId="0" fillId="0" borderId="7" xfId="0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12" fillId="0" borderId="7" xfId="0" applyFont="1" applyBorder="1" applyAlignment="1">
      <alignment horizontal="justify"/>
    </xf>
    <xf numFmtId="0" fontId="0" fillId="0" borderId="0" xfId="0" applyFill="1" applyBorder="1" applyAlignment="1">
      <alignment vertical="center" wrapText="1"/>
    </xf>
    <xf numFmtId="0" fontId="0" fillId="0" borderId="40" xfId="0" applyBorder="1" applyAlignment="1">
      <alignment horizontal="center"/>
    </xf>
    <xf numFmtId="176" fontId="6" fillId="0" borderId="23" xfId="0" applyNumberFormat="1" applyFont="1" applyBorder="1" applyAlignment="1">
      <alignment horizontal="center" vertical="center"/>
    </xf>
    <xf numFmtId="176" fontId="6" fillId="0" borderId="16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left" vertical="top" wrapText="1"/>
    </xf>
    <xf numFmtId="0" fontId="0" fillId="0" borderId="33" xfId="0" applyBorder="1" applyAlignment="1"/>
    <xf numFmtId="0" fontId="0" fillId="0" borderId="42" xfId="0" applyBorder="1" applyAlignment="1"/>
    <xf numFmtId="0" fontId="8" fillId="0" borderId="41" xfId="0" applyFont="1" applyBorder="1" applyAlignment="1">
      <alignment horizontal="center" vertical="center" wrapText="1"/>
    </xf>
  </cellXfs>
  <cellStyles count="2">
    <cellStyle name="一般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21</xdr:row>
      <xdr:rowOff>523875</xdr:rowOff>
    </xdr:from>
    <xdr:to>
      <xdr:col>4</xdr:col>
      <xdr:colOff>628650</xdr:colOff>
      <xdr:row>21</xdr:row>
      <xdr:rowOff>3476625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00" y="8105775"/>
          <a:ext cx="7781925" cy="29527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21</xdr:row>
      <xdr:rowOff>266700</xdr:rowOff>
    </xdr:from>
    <xdr:to>
      <xdr:col>3</xdr:col>
      <xdr:colOff>552450</xdr:colOff>
      <xdr:row>21</xdr:row>
      <xdr:rowOff>3390900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0" y="5829300"/>
          <a:ext cx="7181850" cy="31242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zoomScale="70" zoomScaleNormal="70" workbookViewId="0">
      <selection activeCell="B8" sqref="B8"/>
    </sheetView>
  </sheetViews>
  <sheetFormatPr defaultRowHeight="16.5"/>
  <cols>
    <col min="1" max="1" width="11.75" style="1" customWidth="1"/>
    <col min="2" max="2" width="64.125" style="2" bestFit="1" customWidth="1"/>
    <col min="3" max="3" width="16.5" style="1" customWidth="1"/>
    <col min="4" max="4" width="19.5" style="3" customWidth="1"/>
    <col min="5" max="5" width="18.5" style="3" customWidth="1"/>
    <col min="6" max="6" width="9.625" bestFit="1" customWidth="1"/>
    <col min="8" max="8" width="9.5" bestFit="1" customWidth="1"/>
    <col min="9" max="9" width="8.875" customWidth="1"/>
  </cols>
  <sheetData>
    <row r="1" spans="1:6" ht="33" customHeight="1" thickBot="1">
      <c r="A1" s="101" t="s">
        <v>40</v>
      </c>
      <c r="B1" s="101"/>
      <c r="C1" s="101"/>
      <c r="D1" s="101"/>
      <c r="E1" s="101"/>
    </row>
    <row r="2" spans="1:6">
      <c r="A2" s="4" t="s">
        <v>0</v>
      </c>
      <c r="B2" s="5" t="s">
        <v>57</v>
      </c>
      <c r="C2" s="6" t="s">
        <v>1</v>
      </c>
      <c r="D2" s="56">
        <v>43341</v>
      </c>
      <c r="E2" s="8"/>
    </row>
    <row r="3" spans="1:6">
      <c r="A3" s="9" t="s">
        <v>2</v>
      </c>
      <c r="B3" s="73"/>
      <c r="C3" s="11" t="s">
        <v>3</v>
      </c>
      <c r="D3" s="72"/>
      <c r="E3" s="12"/>
    </row>
    <row r="4" spans="1:6">
      <c r="A4" s="9" t="s">
        <v>4</v>
      </c>
      <c r="B4" s="10" t="s">
        <v>42</v>
      </c>
      <c r="C4" s="11" t="s">
        <v>5</v>
      </c>
      <c r="D4" s="13"/>
      <c r="E4" s="12"/>
    </row>
    <row r="5" spans="1:6">
      <c r="A5" s="9" t="s">
        <v>6</v>
      </c>
      <c r="B5" s="10" t="s">
        <v>46</v>
      </c>
      <c r="C5" s="11" t="s">
        <v>7</v>
      </c>
      <c r="D5" s="13"/>
      <c r="E5" s="12"/>
    </row>
    <row r="6" spans="1:6">
      <c r="A6" s="9" t="s">
        <v>8</v>
      </c>
      <c r="B6" s="10" t="s">
        <v>45</v>
      </c>
      <c r="C6" s="11" t="s">
        <v>9</v>
      </c>
      <c r="D6" s="13"/>
      <c r="E6" s="12"/>
    </row>
    <row r="7" spans="1:6">
      <c r="A7" s="9" t="s">
        <v>10</v>
      </c>
      <c r="B7" s="10" t="s">
        <v>41</v>
      </c>
      <c r="C7" s="11" t="s">
        <v>11</v>
      </c>
      <c r="D7" s="13" t="s">
        <v>12</v>
      </c>
      <c r="E7" s="12"/>
    </row>
    <row r="8" spans="1:6" ht="17.25" thickBot="1">
      <c r="A8" s="9" t="s">
        <v>13</v>
      </c>
      <c r="B8" s="10" t="s">
        <v>56</v>
      </c>
      <c r="C8" s="11" t="s">
        <v>14</v>
      </c>
      <c r="D8" s="14" t="s">
        <v>15</v>
      </c>
      <c r="E8" s="15"/>
    </row>
    <row r="9" spans="1:6" ht="20.25" customHeight="1" thickBot="1">
      <c r="A9" s="21" t="s">
        <v>16</v>
      </c>
      <c r="B9" s="65" t="s">
        <v>17</v>
      </c>
      <c r="C9" s="66" t="s">
        <v>18</v>
      </c>
      <c r="D9" s="67" t="s">
        <v>37</v>
      </c>
      <c r="E9" s="68" t="s">
        <v>39</v>
      </c>
    </row>
    <row r="10" spans="1:6" ht="20.25" customHeight="1">
      <c r="A10" s="9" t="s">
        <v>19</v>
      </c>
      <c r="B10" s="98" t="s">
        <v>28</v>
      </c>
      <c r="C10" s="99">
        <v>1</v>
      </c>
      <c r="D10" s="100">
        <v>14000</v>
      </c>
      <c r="E10" s="39">
        <f>C10*D10</f>
        <v>14000</v>
      </c>
      <c r="F10">
        <f ca="1">PC成本表成本表!F10</f>
        <v>14000</v>
      </c>
    </row>
    <row r="11" spans="1:6" ht="39.75" customHeight="1">
      <c r="A11" s="9"/>
      <c r="B11" s="93" t="s">
        <v>54</v>
      </c>
      <c r="C11" s="17"/>
      <c r="D11" s="18"/>
      <c r="E11" s="39"/>
    </row>
    <row r="12" spans="1:6" ht="60" customHeight="1">
      <c r="A12" s="9"/>
      <c r="B12" s="20"/>
      <c r="C12" s="17"/>
      <c r="D12" s="18"/>
      <c r="E12" s="26"/>
    </row>
    <row r="13" spans="1:6" ht="52.5" customHeight="1">
      <c r="A13" s="9"/>
      <c r="B13" s="91"/>
      <c r="C13" s="77"/>
      <c r="D13" s="25"/>
      <c r="E13" s="27"/>
    </row>
    <row r="14" spans="1:6" ht="64.5" customHeight="1" thickBot="1">
      <c r="A14" s="9"/>
      <c r="B14" s="92"/>
      <c r="C14" s="77"/>
      <c r="D14" s="18"/>
      <c r="E14" s="26"/>
    </row>
    <row r="15" spans="1:6" ht="64.5" customHeight="1" thickBot="1">
      <c r="A15" s="19"/>
      <c r="B15" s="92"/>
      <c r="C15" s="76"/>
      <c r="D15" s="28"/>
      <c r="E15" s="29"/>
    </row>
    <row r="16" spans="1:6" ht="24.75" customHeight="1" thickBot="1">
      <c r="A16" s="21" t="s">
        <v>50</v>
      </c>
      <c r="B16" s="78" t="s">
        <v>52</v>
      </c>
      <c r="C16" s="66">
        <v>1</v>
      </c>
      <c r="D16" s="96">
        <v>0</v>
      </c>
      <c r="E16" s="68">
        <f>C16*D16</f>
        <v>0</v>
      </c>
    </row>
    <row r="17" spans="1:6" ht="20.25" customHeight="1">
      <c r="A17" s="45" t="s">
        <v>51</v>
      </c>
      <c r="B17" s="36" t="s">
        <v>31</v>
      </c>
      <c r="C17" s="37">
        <v>1</v>
      </c>
      <c r="D17" s="97">
        <v>0</v>
      </c>
      <c r="E17" s="39">
        <f>D17*C17</f>
        <v>0</v>
      </c>
    </row>
    <row r="18" spans="1:6" ht="20.25" customHeight="1">
      <c r="A18" s="9" t="s">
        <v>22</v>
      </c>
      <c r="B18" s="20" t="s">
        <v>36</v>
      </c>
      <c r="C18" s="17"/>
      <c r="D18" s="24"/>
      <c r="E18" s="26"/>
    </row>
    <row r="19" spans="1:6" ht="20.25" customHeight="1" thickBot="1">
      <c r="A19" s="9" t="s">
        <v>22</v>
      </c>
      <c r="B19" s="40" t="s">
        <v>30</v>
      </c>
      <c r="C19" s="41"/>
      <c r="D19" s="42"/>
      <c r="E19" s="43"/>
      <c r="F19" s="69">
        <f>SUM(E10:E19)</f>
        <v>14000</v>
      </c>
    </row>
    <row r="20" spans="1:6" ht="20.25" customHeight="1" thickBot="1">
      <c r="A20" s="64" t="s">
        <v>43</v>
      </c>
      <c r="B20" s="65" t="s">
        <v>55</v>
      </c>
      <c r="C20" s="66"/>
      <c r="D20" s="67"/>
      <c r="E20" s="68">
        <f>F20</f>
        <v>2240</v>
      </c>
      <c r="F20">
        <f>F19*0.16</f>
        <v>2240</v>
      </c>
    </row>
    <row r="21" spans="1:6" ht="20.25" customHeight="1" thickBot="1">
      <c r="A21" s="52" t="s">
        <v>23</v>
      </c>
      <c r="B21" s="53"/>
      <c r="C21" s="54" t="s">
        <v>22</v>
      </c>
      <c r="D21" s="55"/>
      <c r="E21" s="51">
        <f>SUM(E10:E20)</f>
        <v>16240</v>
      </c>
    </row>
    <row r="22" spans="1:6" ht="294.75" customHeight="1" thickBot="1">
      <c r="A22" s="21" t="s">
        <v>24</v>
      </c>
      <c r="B22" s="102" t="s">
        <v>32</v>
      </c>
      <c r="C22" s="103"/>
      <c r="D22" s="103"/>
      <c r="E22" s="104"/>
    </row>
    <row r="24" spans="1:6">
      <c r="B24" s="70" t="s">
        <v>44</v>
      </c>
      <c r="C24" s="71" t="s">
        <v>25</v>
      </c>
      <c r="E24" s="70" t="s">
        <v>26</v>
      </c>
      <c r="F24" s="23"/>
    </row>
    <row r="25" spans="1:6">
      <c r="B25" s="70"/>
    </row>
  </sheetData>
  <mergeCells count="2">
    <mergeCell ref="A1:E1"/>
    <mergeCell ref="B22:E22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D2" sqref="D2"/>
    </sheetView>
  </sheetViews>
  <sheetFormatPr defaultRowHeight="16.5"/>
  <cols>
    <col min="1" max="1" width="11.75" style="1" customWidth="1"/>
    <col min="2" max="2" width="71.25" style="2" customWidth="1"/>
    <col min="3" max="3" width="16.5" style="1" customWidth="1"/>
    <col min="4" max="4" width="19.5" style="3" customWidth="1"/>
    <col min="5" max="5" width="18.5" style="3" customWidth="1"/>
    <col min="6" max="6" width="9.625" style="81" bestFit="1" customWidth="1"/>
    <col min="8" max="8" width="9.5" bestFit="1" customWidth="1"/>
    <col min="9" max="9" width="8.875" customWidth="1"/>
  </cols>
  <sheetData>
    <row r="1" spans="1:8" ht="33" customHeight="1" thickBot="1">
      <c r="A1" s="105" t="s">
        <v>34</v>
      </c>
      <c r="B1" s="105"/>
      <c r="C1" s="105"/>
      <c r="D1" s="105"/>
      <c r="E1" s="105"/>
    </row>
    <row r="2" spans="1:8">
      <c r="A2" s="4" t="s">
        <v>0</v>
      </c>
      <c r="B2" s="5" t="s">
        <v>57</v>
      </c>
      <c r="C2" s="6" t="s">
        <v>1</v>
      </c>
      <c r="D2" s="56">
        <v>43341</v>
      </c>
      <c r="E2" s="7"/>
      <c r="F2" s="82"/>
      <c r="H2" t="s">
        <v>35</v>
      </c>
    </row>
    <row r="3" spans="1:8">
      <c r="A3" s="9" t="s">
        <v>2</v>
      </c>
      <c r="B3" s="94"/>
      <c r="C3" s="11" t="s">
        <v>3</v>
      </c>
      <c r="D3" s="14"/>
      <c r="E3" s="13"/>
      <c r="F3" s="83"/>
    </row>
    <row r="4" spans="1:8">
      <c r="A4" s="9" t="s">
        <v>4</v>
      </c>
      <c r="B4" s="10" t="s">
        <v>42</v>
      </c>
      <c r="C4" s="11" t="s">
        <v>5</v>
      </c>
      <c r="D4" s="13"/>
      <c r="E4" s="13"/>
      <c r="F4" s="83"/>
    </row>
    <row r="5" spans="1:8">
      <c r="A5" s="9" t="s">
        <v>6</v>
      </c>
      <c r="B5" s="10" t="s">
        <v>46</v>
      </c>
      <c r="C5" s="11" t="s">
        <v>7</v>
      </c>
      <c r="D5" s="13"/>
      <c r="E5" s="13"/>
      <c r="F5" s="83"/>
    </row>
    <row r="6" spans="1:8">
      <c r="A6" s="9" t="s">
        <v>8</v>
      </c>
      <c r="B6" s="10" t="s">
        <v>45</v>
      </c>
      <c r="C6" s="11" t="s">
        <v>9</v>
      </c>
      <c r="D6" s="13"/>
      <c r="E6" s="13"/>
      <c r="F6" s="83"/>
    </row>
    <row r="7" spans="1:8">
      <c r="A7" s="9" t="s">
        <v>10</v>
      </c>
      <c r="B7" s="10" t="s">
        <v>41</v>
      </c>
      <c r="C7" s="11" t="s">
        <v>11</v>
      </c>
      <c r="D7" s="13" t="s">
        <v>12</v>
      </c>
      <c r="E7" s="13"/>
      <c r="F7" s="83"/>
    </row>
    <row r="8" spans="1:8" ht="17.25" thickBot="1">
      <c r="A8" s="9" t="s">
        <v>13</v>
      </c>
      <c r="B8" s="10" t="s">
        <v>58</v>
      </c>
      <c r="C8" s="11" t="s">
        <v>14</v>
      </c>
      <c r="D8" s="14" t="s">
        <v>15</v>
      </c>
      <c r="E8" s="14"/>
      <c r="F8" s="84"/>
    </row>
    <row r="9" spans="1:8" ht="20.25" customHeight="1" thickBot="1">
      <c r="A9" s="31" t="s">
        <v>16</v>
      </c>
      <c r="B9" s="30" t="s">
        <v>17</v>
      </c>
      <c r="C9" s="32" t="s">
        <v>18</v>
      </c>
      <c r="D9" s="16" t="s">
        <v>29</v>
      </c>
      <c r="E9" s="57" t="s">
        <v>27</v>
      </c>
      <c r="F9" s="85" t="s">
        <v>38</v>
      </c>
    </row>
    <row r="10" spans="1:8" ht="20.25" customHeight="1">
      <c r="A10" s="4" t="s">
        <v>19</v>
      </c>
      <c r="B10" s="33" t="s">
        <v>28</v>
      </c>
      <c r="C10" s="16">
        <v>1</v>
      </c>
      <c r="D10" s="16">
        <f>E11</f>
        <v>5600</v>
      </c>
      <c r="E10" s="57">
        <f>C10*D10</f>
        <v>5600</v>
      </c>
      <c r="F10" s="95">
        <f>E10/0.5*1.25</f>
        <v>14000</v>
      </c>
    </row>
    <row r="11" spans="1:8" ht="21" customHeight="1">
      <c r="A11" s="9"/>
      <c r="B11" s="93" t="s">
        <v>53</v>
      </c>
      <c r="C11" s="18">
        <v>56</v>
      </c>
      <c r="D11" s="18">
        <v>100</v>
      </c>
      <c r="E11" s="58">
        <f>C11*D11</f>
        <v>5600</v>
      </c>
      <c r="F11" s="83"/>
    </row>
    <row r="12" spans="1:8" ht="24.75" customHeight="1">
      <c r="A12" s="9"/>
      <c r="B12" s="20"/>
      <c r="C12" s="17">
        <v>0</v>
      </c>
      <c r="D12" s="18"/>
      <c r="E12" s="58"/>
      <c r="F12" s="86"/>
    </row>
    <row r="13" spans="1:8" ht="27.75" customHeight="1">
      <c r="A13" s="9"/>
      <c r="B13" s="91"/>
      <c r="C13" s="17"/>
      <c r="D13" s="74"/>
      <c r="E13" s="75"/>
      <c r="F13" s="83"/>
    </row>
    <row r="14" spans="1:8" ht="33" customHeight="1" thickBot="1">
      <c r="A14" s="19"/>
      <c r="B14" s="92"/>
      <c r="C14" s="80"/>
      <c r="D14" s="28"/>
      <c r="E14" s="59"/>
      <c r="F14" s="88"/>
    </row>
    <row r="15" spans="1:8" ht="20.25" customHeight="1" thickBot="1">
      <c r="A15" s="31" t="s">
        <v>20</v>
      </c>
      <c r="B15" s="44" t="s">
        <v>33</v>
      </c>
      <c r="C15" s="32">
        <v>1</v>
      </c>
      <c r="D15" s="16">
        <f>E16+E17</f>
        <v>0</v>
      </c>
      <c r="E15" s="79">
        <f>C15*D15</f>
        <v>0</v>
      </c>
      <c r="F15" s="90">
        <f>E15/0.5*1.25</f>
        <v>0</v>
      </c>
    </row>
    <row r="16" spans="1:8" ht="20.25" customHeight="1">
      <c r="A16" s="34"/>
      <c r="B16" s="35" t="s">
        <v>47</v>
      </c>
      <c r="C16" s="46">
        <v>0</v>
      </c>
      <c r="D16" s="47">
        <v>100</v>
      </c>
      <c r="E16" s="60">
        <f>D16*C16</f>
        <v>0</v>
      </c>
      <c r="F16" s="86"/>
    </row>
    <row r="17" spans="1:6" ht="20.25" customHeight="1" thickBot="1">
      <c r="A17" s="48"/>
      <c r="B17" s="49" t="s">
        <v>48</v>
      </c>
      <c r="C17" s="50">
        <v>0</v>
      </c>
      <c r="D17" s="28">
        <v>120</v>
      </c>
      <c r="E17" s="59">
        <f>D17*C17</f>
        <v>0</v>
      </c>
      <c r="F17" s="84"/>
    </row>
    <row r="18" spans="1:6" ht="20.25" customHeight="1" thickBot="1">
      <c r="A18" s="45" t="s">
        <v>21</v>
      </c>
      <c r="B18" s="36" t="s">
        <v>31</v>
      </c>
      <c r="C18" s="37">
        <v>1</v>
      </c>
      <c r="D18" s="38">
        <f>E19+E20</f>
        <v>0</v>
      </c>
      <c r="E18" s="61">
        <f>D18*C18</f>
        <v>0</v>
      </c>
      <c r="F18" s="87">
        <f>E18/0.6*1.25</f>
        <v>0</v>
      </c>
    </row>
    <row r="19" spans="1:6" ht="20.25" customHeight="1">
      <c r="A19" s="9" t="s">
        <v>22</v>
      </c>
      <c r="B19" s="20" t="s">
        <v>49</v>
      </c>
      <c r="C19" s="17">
        <v>1</v>
      </c>
      <c r="D19" s="24">
        <v>0</v>
      </c>
      <c r="E19" s="58">
        <f>C19*D19</f>
        <v>0</v>
      </c>
      <c r="F19" s="86"/>
    </row>
    <row r="20" spans="1:6" ht="20.25" customHeight="1" thickBot="1">
      <c r="A20" s="9" t="s">
        <v>22</v>
      </c>
      <c r="B20" s="40" t="s">
        <v>30</v>
      </c>
      <c r="C20" s="41">
        <v>1</v>
      </c>
      <c r="D20" s="42">
        <v>0</v>
      </c>
      <c r="E20" s="62">
        <f>C20*D20</f>
        <v>0</v>
      </c>
      <c r="F20" s="83"/>
    </row>
    <row r="21" spans="1:6" ht="20.25" customHeight="1" thickBot="1">
      <c r="A21" s="52" t="s">
        <v>23</v>
      </c>
      <c r="B21" s="53"/>
      <c r="C21" s="54" t="s">
        <v>22</v>
      </c>
      <c r="D21" s="55"/>
      <c r="E21" s="63">
        <f>E18+E10+E15+E19</f>
        <v>5600</v>
      </c>
      <c r="F21" s="83">
        <f>SUM(F10:F20)</f>
        <v>14000</v>
      </c>
    </row>
    <row r="22" spans="1:6" ht="272.45" customHeight="1" thickBot="1">
      <c r="A22" s="21" t="s">
        <v>24</v>
      </c>
      <c r="B22" s="102" t="s">
        <v>32</v>
      </c>
      <c r="C22" s="103"/>
      <c r="D22" s="103"/>
      <c r="E22" s="103"/>
      <c r="F22" s="88"/>
    </row>
    <row r="24" spans="1:6">
      <c r="B24" s="2" t="s">
        <v>25</v>
      </c>
      <c r="C24" s="1" t="s">
        <v>26</v>
      </c>
      <c r="E24" s="22"/>
      <c r="F24" s="89"/>
    </row>
  </sheetData>
  <mergeCells count="2">
    <mergeCell ref="A1:E1"/>
    <mergeCell ref="B22:E22"/>
  </mergeCells>
  <phoneticPr fontId="3" type="noConversion"/>
  <pageMargins left="0.75" right="0.75" top="1" bottom="1" header="0.5" footer="0.5"/>
  <pageSetup paperSize="9" orientation="portrait" horizontalDpi="300" verticalDpi="0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报价表</vt:lpstr>
      <vt:lpstr>PC成本表成本表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PJ199_祁倍</dc:creator>
  <cp:lastModifiedBy>joe</cp:lastModifiedBy>
  <dcterms:created xsi:type="dcterms:W3CDTF">1997-01-14T01:50:29Z</dcterms:created>
  <dcterms:modified xsi:type="dcterms:W3CDTF">2018-08-29T11:23:43Z</dcterms:modified>
</cp:coreProperties>
</file>